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accounty-my.sharepoint.com/personal/fosterl_saccounty_gov/Documents/Desktop/"/>
    </mc:Choice>
  </mc:AlternateContent>
  <xr:revisionPtr revIDLastSave="6" documentId="8_{2227EC7C-8603-447F-8E23-C353A98F9116}" xr6:coauthVersionLast="47" xr6:coauthVersionMax="47" xr10:uidLastSave="{E4D1BB11-70DF-427B-8D5D-4C1C92E101E8}"/>
  <bookViews>
    <workbookView xWindow="-28920" yWindow="-120" windowWidth="29040" windowHeight="15720" xr2:uid="{00000000-000D-0000-FFFF-FFFF00000000}"/>
  </bookViews>
  <sheets>
    <sheet name="Read Me" sheetId="1" r:id="rId1"/>
    <sheet name="Factor Summary" sheetId="2" r:id="rId2"/>
    <sheet name="Response Counts" sheetId="3" r:id="rId3"/>
    <sheet name="Response Percentag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4" l="1"/>
  <c r="I25" i="4"/>
  <c r="H25" i="4"/>
  <c r="K25" i="4" s="1"/>
  <c r="G25" i="4"/>
  <c r="F25" i="4"/>
  <c r="E25" i="4"/>
  <c r="J24" i="4"/>
  <c r="I24" i="4"/>
  <c r="H24" i="4"/>
  <c r="K24" i="4" s="1"/>
  <c r="G24" i="4"/>
  <c r="F24" i="4"/>
  <c r="E24" i="4"/>
  <c r="J23" i="4"/>
  <c r="I23" i="4"/>
  <c r="H23" i="4"/>
  <c r="K23" i="4" s="1"/>
  <c r="G23" i="4"/>
  <c r="F23" i="4"/>
  <c r="E23" i="4"/>
  <c r="J22" i="4"/>
  <c r="I22" i="4"/>
  <c r="H22" i="4"/>
  <c r="K22" i="4" s="1"/>
  <c r="G22" i="4"/>
  <c r="F22" i="4"/>
  <c r="E22" i="4"/>
  <c r="J21" i="4"/>
  <c r="I21" i="4"/>
  <c r="H21" i="4"/>
  <c r="K21" i="4" s="1"/>
  <c r="G21" i="4"/>
  <c r="F21" i="4"/>
  <c r="E21" i="4"/>
  <c r="J20" i="4"/>
  <c r="I20" i="4"/>
  <c r="H20" i="4"/>
  <c r="K20" i="4" s="1"/>
  <c r="G20" i="4"/>
  <c r="F20" i="4"/>
  <c r="E20" i="4"/>
  <c r="J19" i="4"/>
  <c r="I19" i="4"/>
  <c r="H19" i="4"/>
  <c r="K19" i="4" s="1"/>
  <c r="G19" i="4"/>
  <c r="F19" i="4"/>
  <c r="E19" i="4"/>
  <c r="J18" i="4"/>
  <c r="I18" i="4"/>
  <c r="H18" i="4"/>
  <c r="K18" i="4" s="1"/>
  <c r="G18" i="4"/>
  <c r="F18" i="4"/>
  <c r="E18" i="4"/>
  <c r="J17" i="4"/>
  <c r="I17" i="4"/>
  <c r="H17" i="4"/>
  <c r="K17" i="4" s="1"/>
  <c r="G17" i="4"/>
  <c r="F17" i="4"/>
  <c r="E17" i="4"/>
  <c r="J16" i="4"/>
  <c r="I16" i="4"/>
  <c r="H16" i="4"/>
  <c r="K16" i="4" s="1"/>
  <c r="G16" i="4"/>
  <c r="F16" i="4"/>
  <c r="E16" i="4"/>
  <c r="K15" i="4"/>
  <c r="J15" i="4"/>
  <c r="I15" i="4"/>
  <c r="H15" i="4"/>
  <c r="G15" i="4"/>
  <c r="F15" i="4"/>
  <c r="E15" i="4"/>
  <c r="J14" i="4"/>
  <c r="I14" i="4"/>
  <c r="H14" i="4"/>
  <c r="K14" i="4" s="1"/>
  <c r="G14" i="4"/>
  <c r="F14" i="4"/>
  <c r="E14" i="4"/>
  <c r="J13" i="4"/>
  <c r="I13" i="4"/>
  <c r="H13" i="4"/>
  <c r="K13" i="4" s="1"/>
  <c r="G13" i="4"/>
  <c r="F13" i="4"/>
  <c r="E13" i="4"/>
  <c r="J12" i="4"/>
  <c r="I12" i="4"/>
  <c r="H12" i="4"/>
  <c r="K12" i="4" s="1"/>
  <c r="G12" i="4"/>
  <c r="F12" i="4"/>
  <c r="E12" i="4"/>
  <c r="J11" i="4"/>
  <c r="I11" i="4"/>
  <c r="H11" i="4"/>
  <c r="K11" i="4" s="1"/>
  <c r="G11" i="4"/>
  <c r="F11" i="4"/>
  <c r="E11" i="4"/>
  <c r="J10" i="4"/>
  <c r="I10" i="4"/>
  <c r="H10" i="4"/>
  <c r="K10" i="4" s="1"/>
  <c r="G10" i="4"/>
  <c r="F10" i="4"/>
  <c r="E10" i="4"/>
  <c r="J9" i="4"/>
  <c r="I9" i="4"/>
  <c r="H9" i="4"/>
  <c r="K9" i="4" s="1"/>
  <c r="G9" i="4"/>
  <c r="F9" i="4"/>
  <c r="E9" i="4"/>
  <c r="J8" i="4"/>
  <c r="I8" i="4"/>
  <c r="H8" i="4"/>
  <c r="K8" i="4" s="1"/>
  <c r="G8" i="4"/>
  <c r="F8" i="4"/>
  <c r="E8" i="4"/>
  <c r="J7" i="4"/>
  <c r="I7" i="4"/>
  <c r="H7" i="4"/>
  <c r="K7" i="4" s="1"/>
  <c r="G7" i="4"/>
  <c r="F7" i="4"/>
  <c r="E7" i="4"/>
  <c r="J6" i="4"/>
  <c r="I6" i="4"/>
  <c r="H6" i="4"/>
  <c r="K6" i="4" s="1"/>
  <c r="G6" i="4"/>
  <c r="F6" i="4"/>
  <c r="E6" i="4"/>
  <c r="J25" i="2"/>
  <c r="H25" i="2"/>
  <c r="J24" i="2"/>
  <c r="H24" i="2"/>
  <c r="J23" i="2"/>
  <c r="H23" i="2"/>
  <c r="J22" i="2"/>
  <c r="H22" i="2"/>
  <c r="J21" i="2"/>
  <c r="H21" i="2"/>
  <c r="J20" i="2"/>
  <c r="H20" i="2"/>
  <c r="J19" i="2"/>
  <c r="H19" i="2"/>
  <c r="J18" i="2"/>
  <c r="H18" i="2"/>
  <c r="J17" i="2"/>
  <c r="H17" i="2"/>
  <c r="J16" i="2"/>
  <c r="H16" i="2"/>
  <c r="J15" i="2"/>
  <c r="H15" i="2"/>
  <c r="J14" i="2"/>
  <c r="H14" i="2"/>
  <c r="J13" i="2"/>
  <c r="H13" i="2"/>
  <c r="J12" i="2"/>
  <c r="H12" i="2"/>
  <c r="J11" i="2"/>
  <c r="H11" i="2"/>
  <c r="J10" i="2"/>
  <c r="H10" i="2"/>
  <c r="J9" i="2"/>
  <c r="H9" i="2"/>
  <c r="J8" i="2"/>
  <c r="H8" i="2"/>
  <c r="J7" i="2"/>
  <c r="H7" i="2"/>
  <c r="J6" i="2"/>
  <c r="H6" i="2"/>
</calcChain>
</file>

<file path=xl/sharedStrings.xml><?xml version="1.0" encoding="utf-8"?>
<sst xmlns="http://schemas.openxmlformats.org/spreadsheetml/2006/main" count="247" uniqueCount="96">
  <si>
    <t>Jail Facilities Planning Survey | Public Data Workbook</t>
  </si>
  <si>
    <t>Purpose</t>
  </si>
  <si>
    <t>Aggregate distributions of the 20 jail facilities planning factor ratings.</t>
  </si>
  <si>
    <t>Source</t>
  </si>
  <si>
    <t>Sacramento County Jail Facilities Planning Survey export supplied by County staff.</t>
  </si>
  <si>
    <t>Survey records</t>
  </si>
  <si>
    <t>Planning factors</t>
  </si>
  <si>
    <t>Included</t>
  </si>
  <si>
    <t>Only the 20 planning-factor rating questions (export columns 15–34).</t>
  </si>
  <si>
    <t>Excluded</t>
  </si>
  <si>
    <t>All April webinar attendance, satisfaction and event-feedback fields; open-ended personal narratives and respondent-level records.</t>
  </si>
  <si>
    <t>Response count</t>
  </si>
  <si>
    <t>Each factor uses its own nonblank answer denominator (223–226 in this dataset).</t>
  </si>
  <si>
    <t>Missing answers</t>
  </si>
  <si>
    <t>Blanks are excluded from ratings percentages and reported separately.</t>
  </si>
  <si>
    <t>Not sure</t>
  </si>
  <si>
    <t>Not Sure / Needs More Information is included in percentages and in response totals.</t>
  </si>
  <si>
    <t>Importance metric</t>
  </si>
  <si>
    <t>Participants</t>
  </si>
  <si>
    <t>Voluntary, self-selected submissions; 226 response records do not establish 226 unique respondents.</t>
  </si>
  <si>
    <t>Interpretation</t>
  </si>
  <si>
    <t>Results are not representative of Sacramento County residents as a whole; no weightings or tests applied.</t>
  </si>
  <si>
    <t>Data privacy</t>
  </si>
  <si>
    <t>Original record-level identifiers, timestamps, backgrounds and written narratives are not included.</t>
  </si>
  <si>
    <t>Use</t>
  </si>
  <si>
    <t>Factor Summary compares the factors; Response Counts and Response Percentages include full rating distributions.</t>
  </si>
  <si>
    <t>Calculations</t>
  </si>
  <si>
    <t>Percentages are Excel formulas referencing the published counts. No webinar evaluation responses used.</t>
  </si>
  <si>
    <t>Planning factors | Results at a glance</t>
  </si>
  <si>
    <t>ID</t>
  </si>
  <si>
    <t>Planning category</t>
  </si>
  <si>
    <t>Planning factor</t>
  </si>
  <si>
    <t>Answered</t>
  </si>
  <si>
    <t>Very</t>
  </si>
  <si>
    <t>Extremely</t>
  </si>
  <si>
    <t>Very + Extremely</t>
  </si>
  <si>
    <t>% Very + Extremely</t>
  </si>
  <si>
    <t>Not sure / info</t>
  </si>
  <si>
    <t>% Not sure / info</t>
  </si>
  <si>
    <t>F01</t>
  </si>
  <si>
    <t>Safety, Conditions, and Care</t>
  </si>
  <si>
    <t>F02</t>
  </si>
  <si>
    <t>F03</t>
  </si>
  <si>
    <t>F04</t>
  </si>
  <si>
    <t>F05</t>
  </si>
  <si>
    <t>Cost and Sustainability</t>
  </si>
  <si>
    <t>Upfront construction/renovation costs</t>
  </si>
  <si>
    <t>F06</t>
  </si>
  <si>
    <t>F07</t>
  </si>
  <si>
    <t>F08</t>
  </si>
  <si>
    <t>Location and Access</t>
  </si>
  <si>
    <t>Proximity to courts</t>
  </si>
  <si>
    <t>F09</t>
  </si>
  <si>
    <t>F10</t>
  </si>
  <si>
    <t>Proximity to law enforcement agencies</t>
  </si>
  <si>
    <t>F11</t>
  </si>
  <si>
    <t>Distance from residential neighborhoods</t>
  </si>
  <si>
    <t>F12</t>
  </si>
  <si>
    <t>Distance from business/commercial areas</t>
  </si>
  <si>
    <t>F13</t>
  </si>
  <si>
    <t>F14</t>
  </si>
  <si>
    <t>Operations and Staffing</t>
  </si>
  <si>
    <t>F15</t>
  </si>
  <si>
    <t>F16</t>
  </si>
  <si>
    <t>Future Needs and Community Impact</t>
  </si>
  <si>
    <t>F17</t>
  </si>
  <si>
    <t>F18</t>
  </si>
  <si>
    <t>F19</t>
  </si>
  <si>
    <t>Legal Requirements</t>
  </si>
  <si>
    <t>F20</t>
  </si>
  <si>
    <t>Note: values describe voluntary survey submissions; no rankings or population inferences are implied.</t>
  </si>
  <si>
    <t>Complete response counts by factor</t>
  </si>
  <si>
    <t>Not at all</t>
  </si>
  <si>
    <t>Slightly</t>
  </si>
  <si>
    <t>Moderately</t>
  </si>
  <si>
    <t>Not sure / more info</t>
  </si>
  <si>
    <t>Blank</t>
  </si>
  <si>
    <t>Counts include all recorded rating options. Blank = 226 response records minus answered.</t>
  </si>
  <si>
    <t>Percent of nonblank responses by factor</t>
  </si>
  <si>
    <t>Percentages use each item’s nonblank answered count; totals may differ slightly from 100% due to rounding.</t>
  </si>
  <si>
    <t>Safety for people in custody, staff, and the public</t>
  </si>
  <si>
    <t>Living conditions and humane treatment of people in custody</t>
  </si>
  <si>
    <t>Supportive environment for medical and behavioral health care</t>
  </si>
  <si>
    <t>Access to programs (education, job training, reentry services)</t>
  </si>
  <si>
    <t>Ongoing operating costs (staffing, maintenance, services)</t>
  </si>
  <si>
    <t>Total cost (construction/renovation and long-term operations)</t>
  </si>
  <si>
    <t>Proximity to hospitals and specialty medical services</t>
  </si>
  <si>
    <t>Accessibility for visitors, family members, and service providers</t>
  </si>
  <si>
    <t>Working conditions for facility staff (custody, healthcare, etc.)</t>
  </si>
  <si>
    <t>Facility design that supports efficient staffing and operations</t>
  </si>
  <si>
    <t>Flexibility to adapt to future needs (increase or decrease capacity)</t>
  </si>
  <si>
    <t>Impacts on surrounding communities (safety, traffic, neighborhood effects)</t>
  </si>
  <si>
    <t>Investment in alternatives to incarceration (e.g. treatment, diversion, reentry support)</t>
  </si>
  <si>
    <t>Compliance with legal and accessibility requirements (e.g. court mandates, ADA)</t>
  </si>
  <si>
    <t>Going beyond minimum legal requirements to improve conditions and outcomes</t>
  </si>
  <si>
    <t>Very or Extremely Important combines two categories; it is descriptive, not a ranked County recommendation. A factor receiving a high importance rating does not necessarily indicate support for a specific policy, facility location, or proposed action. Results reflect the importance respondents assigned to each consideration, not their preferred outcome.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</si>
</sst>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name val="Carlito"/>
    </font>
    <font>
      <b/>
      <sz val="16"/>
      <color rgb="FFFFFFFF"/>
      <name val="Carlito"/>
    </font>
    <font>
      <b/>
      <sz val="11"/>
      <color rgb="FF19344A"/>
      <name val="Carlito"/>
    </font>
    <font>
      <b/>
      <sz val="11"/>
      <color rgb="FFFFFFFF"/>
      <name val="Carlito"/>
    </font>
    <font>
      <b/>
      <sz val="11"/>
      <color rgb="FF167C85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9344A"/>
      </patternFill>
    </fill>
    <fill>
      <patternFill patternType="solid">
        <fgColor rgb="FFF1F5F9"/>
      </patternFill>
    </fill>
    <fill>
      <patternFill patternType="solid">
        <fgColor rgb="FF167C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1" fontId="0" fillId="3" borderId="0" xfId="0" applyNumberFormat="1" applyFill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164" fontId="0" fillId="0" borderId="0" xfId="0" applyNumberFormat="1" applyAlignment="1">
      <alignment vertical="center"/>
    </xf>
    <xf numFmtId="164" fontId="0" fillId="3" borderId="0" xfId="0" applyNumberForma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B7" sqref="B7"/>
    </sheetView>
  </sheetViews>
  <sheetFormatPr defaultRowHeight="14.25"/>
  <cols>
    <col min="1" max="1" width="28" customWidth="1"/>
    <col min="2" max="2" width="105" customWidth="1"/>
  </cols>
  <sheetData>
    <row r="1" spans="1:8" ht="23.1" customHeight="1">
      <c r="A1" s="12" t="s">
        <v>0</v>
      </c>
      <c r="B1" s="12"/>
      <c r="C1" s="12"/>
      <c r="D1" s="12"/>
      <c r="E1" s="12"/>
      <c r="F1" s="12"/>
      <c r="G1" s="12"/>
      <c r="H1" s="12"/>
    </row>
    <row r="2" spans="1:8" ht="23.1" customHeight="1">
      <c r="A2" s="12"/>
      <c r="B2" s="12"/>
      <c r="C2" s="12"/>
      <c r="D2" s="12"/>
      <c r="E2" s="12"/>
      <c r="F2" s="12"/>
      <c r="G2" s="12"/>
      <c r="H2" s="12"/>
    </row>
    <row r="4" spans="1:8" ht="33.950000000000003" customHeight="1">
      <c r="A4" s="13" t="s">
        <v>1</v>
      </c>
      <c r="B4" s="14" t="s">
        <v>2</v>
      </c>
    </row>
    <row r="5" spans="1:8" ht="33.950000000000003" customHeight="1">
      <c r="A5" s="13" t="s">
        <v>3</v>
      </c>
      <c r="B5" s="14" t="s">
        <v>4</v>
      </c>
    </row>
    <row r="6" spans="1:8" ht="33.950000000000003" customHeight="1">
      <c r="A6" s="13" t="s">
        <v>5</v>
      </c>
      <c r="B6" s="15">
        <v>226</v>
      </c>
    </row>
    <row r="7" spans="1:8" ht="33.950000000000003" customHeight="1">
      <c r="A7" s="13" t="s">
        <v>6</v>
      </c>
      <c r="B7" s="15">
        <v>20</v>
      </c>
    </row>
    <row r="8" spans="1:8" ht="33.950000000000003" customHeight="1">
      <c r="A8" s="13" t="s">
        <v>7</v>
      </c>
      <c r="B8" s="14" t="s">
        <v>8</v>
      </c>
    </row>
    <row r="9" spans="1:8" ht="33.950000000000003" customHeight="1">
      <c r="A9" s="13" t="s">
        <v>9</v>
      </c>
      <c r="B9" s="14" t="s">
        <v>10</v>
      </c>
    </row>
    <row r="10" spans="1:8" ht="33.950000000000003" customHeight="1">
      <c r="A10" s="13" t="s">
        <v>11</v>
      </c>
      <c r="B10" s="14" t="s">
        <v>12</v>
      </c>
    </row>
    <row r="11" spans="1:8" ht="33.950000000000003" customHeight="1">
      <c r="A11" s="13" t="s">
        <v>13</v>
      </c>
      <c r="B11" s="14" t="s">
        <v>14</v>
      </c>
    </row>
    <row r="12" spans="1:8" ht="33.950000000000003" customHeight="1">
      <c r="A12" s="13" t="s">
        <v>15</v>
      </c>
      <c r="B12" s="14" t="s">
        <v>16</v>
      </c>
    </row>
    <row r="13" spans="1:8" ht="50.25" customHeight="1">
      <c r="A13" s="13" t="s">
        <v>17</v>
      </c>
      <c r="B13" s="14" t="s">
        <v>95</v>
      </c>
    </row>
    <row r="14" spans="1:8" ht="33.950000000000003" customHeight="1">
      <c r="A14" s="13" t="s">
        <v>18</v>
      </c>
      <c r="B14" s="14" t="s">
        <v>19</v>
      </c>
    </row>
    <row r="15" spans="1:8" ht="33.950000000000003" customHeight="1">
      <c r="A15" s="13" t="s">
        <v>20</v>
      </c>
      <c r="B15" s="14" t="s">
        <v>21</v>
      </c>
    </row>
    <row r="16" spans="1:8" ht="33.950000000000003" customHeight="1">
      <c r="A16" s="13" t="s">
        <v>22</v>
      </c>
      <c r="B16" s="14" t="s">
        <v>23</v>
      </c>
    </row>
    <row r="17" spans="1:2" ht="33.950000000000003" customHeight="1">
      <c r="A17" s="13" t="s">
        <v>24</v>
      </c>
      <c r="B17" s="14" t="s">
        <v>25</v>
      </c>
    </row>
    <row r="18" spans="1:2" ht="33.950000000000003" customHeight="1">
      <c r="A18" s="13" t="s">
        <v>26</v>
      </c>
      <c r="B18" s="14" t="s">
        <v>27</v>
      </c>
    </row>
  </sheetData>
  <mergeCells count="1">
    <mergeCell ref="A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workbookViewId="0">
      <pane ySplit="5" topLeftCell="A16" activePane="bottomLeft" state="frozen"/>
      <selection pane="bottomLeft" activeCell="C31" sqref="C31"/>
    </sheetView>
  </sheetViews>
  <sheetFormatPr defaultRowHeight="14.25"/>
  <cols>
    <col min="1" max="1" width="9" customWidth="1"/>
    <col min="2" max="2" width="31" customWidth="1"/>
    <col min="3" max="3" width="65" customWidth="1"/>
    <col min="4" max="4" width="13" customWidth="1"/>
    <col min="5" max="5" width="11" customWidth="1"/>
    <col min="6" max="6" width="13" customWidth="1"/>
    <col min="7" max="7" width="18" customWidth="1"/>
    <col min="8" max="8" width="23" customWidth="1"/>
    <col min="9" max="9" width="18" customWidth="1"/>
    <col min="10" max="10" width="21" customWidth="1"/>
  </cols>
  <sheetData>
    <row r="1" spans="1:10" ht="23.1" customHeight="1">
      <c r="A1" s="12" t="s">
        <v>28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3.1" customHeigh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5" spans="1:10" ht="35.1" customHeight="1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</row>
    <row r="6" spans="1:10" ht="33.950000000000003" customHeight="1">
      <c r="A6" s="8" t="s">
        <v>39</v>
      </c>
      <c r="B6" s="2" t="s">
        <v>40</v>
      </c>
      <c r="C6" s="3" t="s">
        <v>80</v>
      </c>
      <c r="D6" s="2">
        <v>225</v>
      </c>
      <c r="E6" s="2">
        <v>55</v>
      </c>
      <c r="F6" s="2">
        <v>152</v>
      </c>
      <c r="G6" s="2">
        <v>207</v>
      </c>
      <c r="H6" s="10">
        <f t="shared" ref="H6:H25" si="0">IFERROR(G6/D6,0)</f>
        <v>0.92</v>
      </c>
      <c r="I6" s="2">
        <v>3</v>
      </c>
      <c r="J6" s="10">
        <f t="shared" ref="J6:J25" si="1">IFERROR(I6/D6,0)</f>
        <v>1.3333333333333334E-2</v>
      </c>
    </row>
    <row r="7" spans="1:10" ht="33.950000000000003" customHeight="1">
      <c r="A7" s="9" t="s">
        <v>41</v>
      </c>
      <c r="B7" s="5" t="s">
        <v>40</v>
      </c>
      <c r="C7" s="6" t="s">
        <v>81</v>
      </c>
      <c r="D7" s="5">
        <v>225</v>
      </c>
      <c r="E7" s="5">
        <v>58</v>
      </c>
      <c r="F7" s="5">
        <v>103</v>
      </c>
      <c r="G7" s="5">
        <v>161</v>
      </c>
      <c r="H7" s="11">
        <f t="shared" si="0"/>
        <v>0.7155555555555555</v>
      </c>
      <c r="I7" s="5">
        <v>1</v>
      </c>
      <c r="J7" s="11">
        <f t="shared" si="1"/>
        <v>4.4444444444444444E-3</v>
      </c>
    </row>
    <row r="8" spans="1:10" ht="33.950000000000003" customHeight="1">
      <c r="A8" s="8" t="s">
        <v>42</v>
      </c>
      <c r="B8" s="2" t="s">
        <v>40</v>
      </c>
      <c r="C8" s="3" t="s">
        <v>82</v>
      </c>
      <c r="D8" s="2">
        <v>224</v>
      </c>
      <c r="E8" s="2">
        <v>71</v>
      </c>
      <c r="F8" s="2">
        <v>107</v>
      </c>
      <c r="G8" s="2">
        <v>178</v>
      </c>
      <c r="H8" s="10">
        <f t="shared" si="0"/>
        <v>0.7946428571428571</v>
      </c>
      <c r="I8" s="2">
        <v>2</v>
      </c>
      <c r="J8" s="10">
        <f t="shared" si="1"/>
        <v>8.9285714285714281E-3</v>
      </c>
    </row>
    <row r="9" spans="1:10" ht="33.950000000000003" customHeight="1">
      <c r="A9" s="9" t="s">
        <v>43</v>
      </c>
      <c r="B9" s="5" t="s">
        <v>40</v>
      </c>
      <c r="C9" s="6" t="s">
        <v>83</v>
      </c>
      <c r="D9" s="5">
        <v>226</v>
      </c>
      <c r="E9" s="5">
        <v>62</v>
      </c>
      <c r="F9" s="5">
        <v>91</v>
      </c>
      <c r="G9" s="5">
        <v>153</v>
      </c>
      <c r="H9" s="11">
        <f t="shared" si="0"/>
        <v>0.67699115044247793</v>
      </c>
      <c r="I9" s="5">
        <v>4</v>
      </c>
      <c r="J9" s="11">
        <f t="shared" si="1"/>
        <v>1.7699115044247787E-2</v>
      </c>
    </row>
    <row r="10" spans="1:10" ht="33.950000000000003" customHeight="1">
      <c r="A10" s="8" t="s">
        <v>44</v>
      </c>
      <c r="B10" s="2" t="s">
        <v>45</v>
      </c>
      <c r="C10" s="3" t="s">
        <v>46</v>
      </c>
      <c r="D10" s="2">
        <v>225</v>
      </c>
      <c r="E10" s="2">
        <v>76</v>
      </c>
      <c r="F10" s="2">
        <v>74</v>
      </c>
      <c r="G10" s="2">
        <v>150</v>
      </c>
      <c r="H10" s="10">
        <f t="shared" si="0"/>
        <v>0.66666666666666663</v>
      </c>
      <c r="I10" s="2">
        <v>7</v>
      </c>
      <c r="J10" s="10">
        <f t="shared" si="1"/>
        <v>3.111111111111111E-2</v>
      </c>
    </row>
    <row r="11" spans="1:10" ht="33.950000000000003" customHeight="1">
      <c r="A11" s="9" t="s">
        <v>47</v>
      </c>
      <c r="B11" s="5" t="s">
        <v>45</v>
      </c>
      <c r="C11" s="6" t="s">
        <v>84</v>
      </c>
      <c r="D11" s="5">
        <v>224</v>
      </c>
      <c r="E11" s="5">
        <v>91</v>
      </c>
      <c r="F11" s="5">
        <v>89</v>
      </c>
      <c r="G11" s="5">
        <v>180</v>
      </c>
      <c r="H11" s="11">
        <f t="shared" si="0"/>
        <v>0.8035714285714286</v>
      </c>
      <c r="I11" s="5">
        <v>2</v>
      </c>
      <c r="J11" s="11">
        <f t="shared" si="1"/>
        <v>8.9285714285714281E-3</v>
      </c>
    </row>
    <row r="12" spans="1:10" ht="33.950000000000003" customHeight="1">
      <c r="A12" s="8" t="s">
        <v>48</v>
      </c>
      <c r="B12" s="2" t="s">
        <v>45</v>
      </c>
      <c r="C12" s="3" t="s">
        <v>85</v>
      </c>
      <c r="D12" s="2">
        <v>224</v>
      </c>
      <c r="E12" s="2">
        <v>71</v>
      </c>
      <c r="F12" s="2">
        <v>94</v>
      </c>
      <c r="G12" s="2">
        <v>165</v>
      </c>
      <c r="H12" s="10">
        <f t="shared" si="0"/>
        <v>0.7366071428571429</v>
      </c>
      <c r="I12" s="2">
        <v>7</v>
      </c>
      <c r="J12" s="10">
        <f t="shared" si="1"/>
        <v>3.125E-2</v>
      </c>
    </row>
    <row r="13" spans="1:10" ht="33.950000000000003" customHeight="1">
      <c r="A13" s="9" t="s">
        <v>49</v>
      </c>
      <c r="B13" s="5" t="s">
        <v>50</v>
      </c>
      <c r="C13" s="6" t="s">
        <v>51</v>
      </c>
      <c r="D13" s="5">
        <v>223</v>
      </c>
      <c r="E13" s="5">
        <v>60</v>
      </c>
      <c r="F13" s="5">
        <v>42</v>
      </c>
      <c r="G13" s="5">
        <v>102</v>
      </c>
      <c r="H13" s="11">
        <f t="shared" si="0"/>
        <v>0.45739910313901344</v>
      </c>
      <c r="I13" s="5">
        <v>7</v>
      </c>
      <c r="J13" s="11">
        <f t="shared" si="1"/>
        <v>3.1390134529147982E-2</v>
      </c>
    </row>
    <row r="14" spans="1:10" ht="33.950000000000003" customHeight="1">
      <c r="A14" s="8" t="s">
        <v>52</v>
      </c>
      <c r="B14" s="2" t="s">
        <v>50</v>
      </c>
      <c r="C14" s="3" t="s">
        <v>86</v>
      </c>
      <c r="D14" s="2">
        <v>225</v>
      </c>
      <c r="E14" s="2">
        <v>59</v>
      </c>
      <c r="F14" s="2">
        <v>42</v>
      </c>
      <c r="G14" s="2">
        <v>101</v>
      </c>
      <c r="H14" s="10">
        <f t="shared" si="0"/>
        <v>0.44888888888888889</v>
      </c>
      <c r="I14" s="2">
        <v>7</v>
      </c>
      <c r="J14" s="10">
        <f t="shared" si="1"/>
        <v>3.111111111111111E-2</v>
      </c>
    </row>
    <row r="15" spans="1:10" ht="33.950000000000003" customHeight="1">
      <c r="A15" s="9" t="s">
        <v>53</v>
      </c>
      <c r="B15" s="5" t="s">
        <v>50</v>
      </c>
      <c r="C15" s="6" t="s">
        <v>54</v>
      </c>
      <c r="D15" s="5">
        <v>225</v>
      </c>
      <c r="E15" s="5">
        <v>54</v>
      </c>
      <c r="F15" s="5">
        <v>28</v>
      </c>
      <c r="G15" s="5">
        <v>82</v>
      </c>
      <c r="H15" s="11">
        <f t="shared" si="0"/>
        <v>0.36444444444444446</v>
      </c>
      <c r="I15" s="5">
        <v>10</v>
      </c>
      <c r="J15" s="11">
        <f t="shared" si="1"/>
        <v>4.4444444444444446E-2</v>
      </c>
    </row>
    <row r="16" spans="1:10" ht="33.950000000000003" customHeight="1">
      <c r="A16" s="8" t="s">
        <v>55</v>
      </c>
      <c r="B16" s="2" t="s">
        <v>50</v>
      </c>
      <c r="C16" s="3" t="s">
        <v>56</v>
      </c>
      <c r="D16" s="2">
        <v>224</v>
      </c>
      <c r="E16" s="2">
        <v>43</v>
      </c>
      <c r="F16" s="2">
        <v>83</v>
      </c>
      <c r="G16" s="2">
        <v>126</v>
      </c>
      <c r="H16" s="10">
        <f t="shared" si="0"/>
        <v>0.5625</v>
      </c>
      <c r="I16" s="2">
        <v>6</v>
      </c>
      <c r="J16" s="10">
        <f t="shared" si="1"/>
        <v>2.6785714285714284E-2</v>
      </c>
    </row>
    <row r="17" spans="1:10" ht="33.950000000000003" customHeight="1">
      <c r="A17" s="9" t="s">
        <v>57</v>
      </c>
      <c r="B17" s="5" t="s">
        <v>50</v>
      </c>
      <c r="C17" s="6" t="s">
        <v>58</v>
      </c>
      <c r="D17" s="5">
        <v>224</v>
      </c>
      <c r="E17" s="5">
        <v>41</v>
      </c>
      <c r="F17" s="5">
        <v>51</v>
      </c>
      <c r="G17" s="5">
        <v>92</v>
      </c>
      <c r="H17" s="11">
        <f t="shared" si="0"/>
        <v>0.4107142857142857</v>
      </c>
      <c r="I17" s="5">
        <v>7</v>
      </c>
      <c r="J17" s="11">
        <f t="shared" si="1"/>
        <v>3.125E-2</v>
      </c>
    </row>
    <row r="18" spans="1:10" ht="33.950000000000003" customHeight="1">
      <c r="A18" s="8" t="s">
        <v>59</v>
      </c>
      <c r="B18" s="2" t="s">
        <v>50</v>
      </c>
      <c r="C18" s="3" t="s">
        <v>87</v>
      </c>
      <c r="D18" s="2">
        <v>224</v>
      </c>
      <c r="E18" s="2">
        <v>48</v>
      </c>
      <c r="F18" s="2">
        <v>60</v>
      </c>
      <c r="G18" s="2">
        <v>108</v>
      </c>
      <c r="H18" s="10">
        <f t="shared" si="0"/>
        <v>0.48214285714285715</v>
      </c>
      <c r="I18" s="2">
        <v>3</v>
      </c>
      <c r="J18" s="10">
        <f t="shared" si="1"/>
        <v>1.3392857142857142E-2</v>
      </c>
    </row>
    <row r="19" spans="1:10" ht="33.950000000000003" customHeight="1">
      <c r="A19" s="9" t="s">
        <v>60</v>
      </c>
      <c r="B19" s="5" t="s">
        <v>61</v>
      </c>
      <c r="C19" s="6" t="s">
        <v>88</v>
      </c>
      <c r="D19" s="5">
        <v>225</v>
      </c>
      <c r="E19" s="5">
        <v>80</v>
      </c>
      <c r="F19" s="5">
        <v>109</v>
      </c>
      <c r="G19" s="5">
        <v>189</v>
      </c>
      <c r="H19" s="11">
        <f t="shared" si="0"/>
        <v>0.84</v>
      </c>
      <c r="I19" s="5">
        <v>2</v>
      </c>
      <c r="J19" s="11">
        <f t="shared" si="1"/>
        <v>8.8888888888888889E-3</v>
      </c>
    </row>
    <row r="20" spans="1:10" ht="33.950000000000003" customHeight="1">
      <c r="A20" s="8" t="s">
        <v>62</v>
      </c>
      <c r="B20" s="2" t="s">
        <v>61</v>
      </c>
      <c r="C20" s="3" t="s">
        <v>89</v>
      </c>
      <c r="D20" s="2">
        <v>225</v>
      </c>
      <c r="E20" s="2">
        <v>79</v>
      </c>
      <c r="F20" s="2">
        <v>113</v>
      </c>
      <c r="G20" s="2">
        <v>192</v>
      </c>
      <c r="H20" s="10">
        <f t="shared" si="0"/>
        <v>0.85333333333333339</v>
      </c>
      <c r="I20" s="2">
        <v>3</v>
      </c>
      <c r="J20" s="10">
        <f t="shared" si="1"/>
        <v>1.3333333333333334E-2</v>
      </c>
    </row>
    <row r="21" spans="1:10" ht="33.950000000000003" customHeight="1">
      <c r="A21" s="9" t="s">
        <v>63</v>
      </c>
      <c r="B21" s="5" t="s">
        <v>64</v>
      </c>
      <c r="C21" s="6" t="s">
        <v>90</v>
      </c>
      <c r="D21" s="5">
        <v>225</v>
      </c>
      <c r="E21" s="5">
        <v>95</v>
      </c>
      <c r="F21" s="5">
        <v>77</v>
      </c>
      <c r="G21" s="5">
        <v>172</v>
      </c>
      <c r="H21" s="11">
        <f t="shared" si="0"/>
        <v>0.76444444444444448</v>
      </c>
      <c r="I21" s="5">
        <v>4</v>
      </c>
      <c r="J21" s="11">
        <f t="shared" si="1"/>
        <v>1.7777777777777778E-2</v>
      </c>
    </row>
    <row r="22" spans="1:10" ht="33.950000000000003" customHeight="1">
      <c r="A22" s="8" t="s">
        <v>65</v>
      </c>
      <c r="B22" s="2" t="s">
        <v>64</v>
      </c>
      <c r="C22" s="3" t="s">
        <v>91</v>
      </c>
      <c r="D22" s="2">
        <v>225</v>
      </c>
      <c r="E22" s="2">
        <v>74</v>
      </c>
      <c r="F22" s="2">
        <v>89</v>
      </c>
      <c r="G22" s="2">
        <v>163</v>
      </c>
      <c r="H22" s="10">
        <f t="shared" si="0"/>
        <v>0.72444444444444445</v>
      </c>
      <c r="I22" s="2">
        <v>5</v>
      </c>
      <c r="J22" s="10">
        <f t="shared" si="1"/>
        <v>2.2222222222222223E-2</v>
      </c>
    </row>
    <row r="23" spans="1:10" ht="33.950000000000003" customHeight="1">
      <c r="A23" s="9" t="s">
        <v>66</v>
      </c>
      <c r="B23" s="5" t="s">
        <v>64</v>
      </c>
      <c r="C23" s="6" t="s">
        <v>92</v>
      </c>
      <c r="D23" s="5">
        <v>225</v>
      </c>
      <c r="E23" s="5">
        <v>44</v>
      </c>
      <c r="F23" s="5">
        <v>92</v>
      </c>
      <c r="G23" s="5">
        <v>136</v>
      </c>
      <c r="H23" s="11">
        <f t="shared" si="0"/>
        <v>0.60444444444444445</v>
      </c>
      <c r="I23" s="5">
        <v>2</v>
      </c>
      <c r="J23" s="11">
        <f t="shared" si="1"/>
        <v>8.8888888888888889E-3</v>
      </c>
    </row>
    <row r="24" spans="1:10" ht="33.950000000000003" customHeight="1">
      <c r="A24" s="8" t="s">
        <v>67</v>
      </c>
      <c r="B24" s="2" t="s">
        <v>68</v>
      </c>
      <c r="C24" s="3" t="s">
        <v>93</v>
      </c>
      <c r="D24" s="2">
        <v>225</v>
      </c>
      <c r="E24" s="2">
        <v>77</v>
      </c>
      <c r="F24" s="2">
        <v>97</v>
      </c>
      <c r="G24" s="2">
        <v>174</v>
      </c>
      <c r="H24" s="10">
        <f t="shared" si="0"/>
        <v>0.77333333333333332</v>
      </c>
      <c r="I24" s="2">
        <v>1</v>
      </c>
      <c r="J24" s="10">
        <f t="shared" si="1"/>
        <v>4.4444444444444444E-3</v>
      </c>
    </row>
    <row r="25" spans="1:10" ht="33.950000000000003" customHeight="1">
      <c r="A25" s="9" t="s">
        <v>69</v>
      </c>
      <c r="B25" s="5" t="s">
        <v>68</v>
      </c>
      <c r="C25" s="6" t="s">
        <v>94</v>
      </c>
      <c r="D25" s="5">
        <v>225</v>
      </c>
      <c r="E25" s="5">
        <v>57</v>
      </c>
      <c r="F25" s="5">
        <v>63</v>
      </c>
      <c r="G25" s="5">
        <v>120</v>
      </c>
      <c r="H25" s="11">
        <f t="shared" si="0"/>
        <v>0.53333333333333333</v>
      </c>
      <c r="I25" s="5">
        <v>8</v>
      </c>
      <c r="J25" s="11">
        <f t="shared" si="1"/>
        <v>3.5555555555555556E-2</v>
      </c>
    </row>
    <row r="28" spans="1:10">
      <c r="A28" t="s">
        <v>70</v>
      </c>
    </row>
  </sheetData>
  <mergeCells count="1">
    <mergeCell ref="A1:J2"/>
  </mergeCells>
  <conditionalFormatting sqref="H6:H25">
    <cfRule type="dataBar" priority="1">
      <dataBar>
        <cfvo type="min"/>
        <cfvo type="max"/>
        <color rgb="FF22A0A5"/>
      </dataBar>
    </cfRule>
    <cfRule type="dataBar" priority="2">
      <dataBar>
        <cfvo type="min"/>
        <cfvo type="max"/>
        <color rgb="FF22A0A5"/>
      </dataBar>
      <extLst>
        <ext xmlns:x14="http://schemas.microsoft.com/office/spreadsheetml/2009/9/main" uri="{B025F937-C7B1-47D3-B67F-A62EFF666E3E}">
          <x14:id>{D91818C1-32BB-9F44-5457-BE65B8DFCB69}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91818C1-32BB-9F44-5457-BE65B8DFCB69}">
            <x14:dataBar gradient="0">
              <x14:cfvo type="min"/>
              <x14:cfvo type="max"/>
              <x14:negativeFillColor auto="1"/>
              <x14:axisColor auto="1"/>
            </x14:dataBar>
          </x14:cfRule>
          <xm:sqref>H6:H25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"/>
  <sheetViews>
    <sheetView workbookViewId="0">
      <pane ySplit="5" topLeftCell="A6" activePane="bottomLeft" state="frozen"/>
      <selection pane="bottomLeft" activeCell="C33" sqref="C33"/>
    </sheetView>
  </sheetViews>
  <sheetFormatPr defaultRowHeight="14.25"/>
  <cols>
    <col min="1" max="1" width="9" customWidth="1"/>
    <col min="2" max="2" width="31" customWidth="1"/>
    <col min="3" max="3" width="65" customWidth="1"/>
    <col min="4" max="4" width="13" customWidth="1"/>
    <col min="5" max="5" width="14" customWidth="1"/>
    <col min="6" max="6" width="13" customWidth="1"/>
    <col min="7" max="7" width="15" customWidth="1"/>
    <col min="8" max="8" width="12" customWidth="1"/>
    <col min="9" max="9" width="15" customWidth="1"/>
    <col min="10" max="10" width="22" customWidth="1"/>
    <col min="11" max="11" width="12" customWidth="1"/>
  </cols>
  <sheetData>
    <row r="1" spans="1:11" ht="23.1" customHeight="1">
      <c r="A1" s="12" t="s">
        <v>71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3.1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5" spans="1:11" ht="35.1" customHeight="1">
      <c r="A5" s="1" t="s">
        <v>29</v>
      </c>
      <c r="B5" s="1" t="s">
        <v>30</v>
      </c>
      <c r="C5" s="1" t="s">
        <v>31</v>
      </c>
      <c r="D5" s="1" t="s">
        <v>32</v>
      </c>
      <c r="E5" s="1" t="s">
        <v>72</v>
      </c>
      <c r="F5" s="1" t="s">
        <v>73</v>
      </c>
      <c r="G5" s="1" t="s">
        <v>74</v>
      </c>
      <c r="H5" s="1" t="s">
        <v>33</v>
      </c>
      <c r="I5" s="1" t="s">
        <v>34</v>
      </c>
      <c r="J5" s="1" t="s">
        <v>75</v>
      </c>
      <c r="K5" s="1" t="s">
        <v>76</v>
      </c>
    </row>
    <row r="6" spans="1:11" ht="33" customHeight="1">
      <c r="A6" s="8" t="s">
        <v>39</v>
      </c>
      <c r="B6" s="2" t="s">
        <v>40</v>
      </c>
      <c r="C6" s="3" t="s">
        <v>80</v>
      </c>
      <c r="D6" s="4">
        <v>225</v>
      </c>
      <c r="E6" s="4">
        <v>2</v>
      </c>
      <c r="F6" s="4">
        <v>2</v>
      </c>
      <c r="G6" s="4">
        <v>11</v>
      </c>
      <c r="H6" s="4">
        <v>55</v>
      </c>
      <c r="I6" s="4">
        <v>152</v>
      </c>
      <c r="J6" s="4">
        <v>3</v>
      </c>
      <c r="K6" s="4">
        <v>1</v>
      </c>
    </row>
    <row r="7" spans="1:11" ht="33" customHeight="1">
      <c r="A7" s="9" t="s">
        <v>41</v>
      </c>
      <c r="B7" s="5" t="s">
        <v>40</v>
      </c>
      <c r="C7" s="6" t="s">
        <v>81</v>
      </c>
      <c r="D7" s="7">
        <v>225</v>
      </c>
      <c r="E7" s="7">
        <v>9</v>
      </c>
      <c r="F7" s="7">
        <v>17</v>
      </c>
      <c r="G7" s="7">
        <v>37</v>
      </c>
      <c r="H7" s="7">
        <v>58</v>
      </c>
      <c r="I7" s="7">
        <v>103</v>
      </c>
      <c r="J7" s="7">
        <v>1</v>
      </c>
      <c r="K7" s="7">
        <v>1</v>
      </c>
    </row>
    <row r="8" spans="1:11" ht="33" customHeight="1">
      <c r="A8" s="8" t="s">
        <v>42</v>
      </c>
      <c r="B8" s="2" t="s">
        <v>40</v>
      </c>
      <c r="C8" s="3" t="s">
        <v>82</v>
      </c>
      <c r="D8" s="4">
        <v>224</v>
      </c>
      <c r="E8" s="4">
        <v>7</v>
      </c>
      <c r="F8" s="4">
        <v>8</v>
      </c>
      <c r="G8" s="4">
        <v>29</v>
      </c>
      <c r="H8" s="4">
        <v>71</v>
      </c>
      <c r="I8" s="4">
        <v>107</v>
      </c>
      <c r="J8" s="4">
        <v>2</v>
      </c>
      <c r="K8" s="4">
        <v>2</v>
      </c>
    </row>
    <row r="9" spans="1:11" ht="33" customHeight="1">
      <c r="A9" s="9" t="s">
        <v>43</v>
      </c>
      <c r="B9" s="5" t="s">
        <v>40</v>
      </c>
      <c r="C9" s="6" t="s">
        <v>83</v>
      </c>
      <c r="D9" s="7">
        <v>226</v>
      </c>
      <c r="E9" s="7">
        <v>5</v>
      </c>
      <c r="F9" s="7">
        <v>20</v>
      </c>
      <c r="G9" s="7">
        <v>44</v>
      </c>
      <c r="H9" s="7">
        <v>62</v>
      </c>
      <c r="I9" s="7">
        <v>91</v>
      </c>
      <c r="J9" s="7">
        <v>4</v>
      </c>
      <c r="K9" s="7">
        <v>0</v>
      </c>
    </row>
    <row r="10" spans="1:11" ht="33" customHeight="1">
      <c r="A10" s="8" t="s">
        <v>44</v>
      </c>
      <c r="B10" s="2" t="s">
        <v>45</v>
      </c>
      <c r="C10" s="3" t="s">
        <v>46</v>
      </c>
      <c r="D10" s="4">
        <v>225</v>
      </c>
      <c r="E10" s="4">
        <v>8</v>
      </c>
      <c r="F10" s="4">
        <v>14</v>
      </c>
      <c r="G10" s="4">
        <v>46</v>
      </c>
      <c r="H10" s="4">
        <v>76</v>
      </c>
      <c r="I10" s="4">
        <v>74</v>
      </c>
      <c r="J10" s="4">
        <v>7</v>
      </c>
      <c r="K10" s="4">
        <v>1</v>
      </c>
    </row>
    <row r="11" spans="1:11" ht="33" customHeight="1">
      <c r="A11" s="9" t="s">
        <v>47</v>
      </c>
      <c r="B11" s="5" t="s">
        <v>45</v>
      </c>
      <c r="C11" s="6" t="s">
        <v>84</v>
      </c>
      <c r="D11" s="7">
        <v>224</v>
      </c>
      <c r="E11" s="7">
        <v>3</v>
      </c>
      <c r="F11" s="7">
        <v>10</v>
      </c>
      <c r="G11" s="7">
        <v>29</v>
      </c>
      <c r="H11" s="7">
        <v>91</v>
      </c>
      <c r="I11" s="7">
        <v>89</v>
      </c>
      <c r="J11" s="7">
        <v>2</v>
      </c>
      <c r="K11" s="7">
        <v>2</v>
      </c>
    </row>
    <row r="12" spans="1:11" ht="33" customHeight="1">
      <c r="A12" s="8" t="s">
        <v>48</v>
      </c>
      <c r="B12" s="2" t="s">
        <v>45</v>
      </c>
      <c r="C12" s="3" t="s">
        <v>85</v>
      </c>
      <c r="D12" s="4">
        <v>224</v>
      </c>
      <c r="E12" s="4">
        <v>4</v>
      </c>
      <c r="F12" s="4">
        <v>11</v>
      </c>
      <c r="G12" s="4">
        <v>37</v>
      </c>
      <c r="H12" s="4">
        <v>71</v>
      </c>
      <c r="I12" s="4">
        <v>94</v>
      </c>
      <c r="J12" s="4">
        <v>7</v>
      </c>
      <c r="K12" s="4">
        <v>2</v>
      </c>
    </row>
    <row r="13" spans="1:11" ht="33" customHeight="1">
      <c r="A13" s="9" t="s">
        <v>49</v>
      </c>
      <c r="B13" s="5" t="s">
        <v>50</v>
      </c>
      <c r="C13" s="6" t="s">
        <v>51</v>
      </c>
      <c r="D13" s="7">
        <v>223</v>
      </c>
      <c r="E13" s="7">
        <v>22</v>
      </c>
      <c r="F13" s="7">
        <v>27</v>
      </c>
      <c r="G13" s="7">
        <v>65</v>
      </c>
      <c r="H13" s="7">
        <v>60</v>
      </c>
      <c r="I13" s="7">
        <v>42</v>
      </c>
      <c r="J13" s="7">
        <v>7</v>
      </c>
      <c r="K13" s="7">
        <v>3</v>
      </c>
    </row>
    <row r="14" spans="1:11" ht="33" customHeight="1">
      <c r="A14" s="8" t="s">
        <v>52</v>
      </c>
      <c r="B14" s="2" t="s">
        <v>50</v>
      </c>
      <c r="C14" s="3" t="s">
        <v>86</v>
      </c>
      <c r="D14" s="4">
        <v>225</v>
      </c>
      <c r="E14" s="4">
        <v>17</v>
      </c>
      <c r="F14" s="4">
        <v>26</v>
      </c>
      <c r="G14" s="4">
        <v>74</v>
      </c>
      <c r="H14" s="4">
        <v>59</v>
      </c>
      <c r="I14" s="4">
        <v>42</v>
      </c>
      <c r="J14" s="4">
        <v>7</v>
      </c>
      <c r="K14" s="4">
        <v>1</v>
      </c>
    </row>
    <row r="15" spans="1:11" ht="33" customHeight="1">
      <c r="A15" s="9" t="s">
        <v>53</v>
      </c>
      <c r="B15" s="5" t="s">
        <v>50</v>
      </c>
      <c r="C15" s="6" t="s">
        <v>54</v>
      </c>
      <c r="D15" s="7">
        <v>225</v>
      </c>
      <c r="E15" s="7">
        <v>15</v>
      </c>
      <c r="F15" s="7">
        <v>34</v>
      </c>
      <c r="G15" s="7">
        <v>84</v>
      </c>
      <c r="H15" s="7">
        <v>54</v>
      </c>
      <c r="I15" s="7">
        <v>28</v>
      </c>
      <c r="J15" s="7">
        <v>10</v>
      </c>
      <c r="K15" s="7">
        <v>1</v>
      </c>
    </row>
    <row r="16" spans="1:11" ht="33" customHeight="1">
      <c r="A16" s="8" t="s">
        <v>55</v>
      </c>
      <c r="B16" s="2" t="s">
        <v>50</v>
      </c>
      <c r="C16" s="3" t="s">
        <v>56</v>
      </c>
      <c r="D16" s="4">
        <v>224</v>
      </c>
      <c r="E16" s="4">
        <v>15</v>
      </c>
      <c r="F16" s="4">
        <v>21</v>
      </c>
      <c r="G16" s="4">
        <v>56</v>
      </c>
      <c r="H16" s="4">
        <v>43</v>
      </c>
      <c r="I16" s="4">
        <v>83</v>
      </c>
      <c r="J16" s="4">
        <v>6</v>
      </c>
      <c r="K16" s="4">
        <v>2</v>
      </c>
    </row>
    <row r="17" spans="1:11" ht="33" customHeight="1">
      <c r="A17" s="9" t="s">
        <v>57</v>
      </c>
      <c r="B17" s="5" t="s">
        <v>50</v>
      </c>
      <c r="C17" s="6" t="s">
        <v>58</v>
      </c>
      <c r="D17" s="7">
        <v>224</v>
      </c>
      <c r="E17" s="7">
        <v>29</v>
      </c>
      <c r="F17" s="7">
        <v>34</v>
      </c>
      <c r="G17" s="7">
        <v>62</v>
      </c>
      <c r="H17" s="7">
        <v>41</v>
      </c>
      <c r="I17" s="7">
        <v>51</v>
      </c>
      <c r="J17" s="7">
        <v>7</v>
      </c>
      <c r="K17" s="7">
        <v>2</v>
      </c>
    </row>
    <row r="18" spans="1:11" ht="33" customHeight="1">
      <c r="A18" s="8" t="s">
        <v>59</v>
      </c>
      <c r="B18" s="2" t="s">
        <v>50</v>
      </c>
      <c r="C18" s="3" t="s">
        <v>87</v>
      </c>
      <c r="D18" s="4">
        <v>224</v>
      </c>
      <c r="E18" s="4">
        <v>15</v>
      </c>
      <c r="F18" s="4">
        <v>33</v>
      </c>
      <c r="G18" s="4">
        <v>65</v>
      </c>
      <c r="H18" s="4">
        <v>48</v>
      </c>
      <c r="I18" s="4">
        <v>60</v>
      </c>
      <c r="J18" s="4">
        <v>3</v>
      </c>
      <c r="K18" s="4">
        <v>2</v>
      </c>
    </row>
    <row r="19" spans="1:11" ht="33" customHeight="1">
      <c r="A19" s="9" t="s">
        <v>60</v>
      </c>
      <c r="B19" s="5" t="s">
        <v>61</v>
      </c>
      <c r="C19" s="6" t="s">
        <v>88</v>
      </c>
      <c r="D19" s="7">
        <v>225</v>
      </c>
      <c r="E19" s="7">
        <v>3</v>
      </c>
      <c r="F19" s="7">
        <v>8</v>
      </c>
      <c r="G19" s="7">
        <v>23</v>
      </c>
      <c r="H19" s="7">
        <v>80</v>
      </c>
      <c r="I19" s="7">
        <v>109</v>
      </c>
      <c r="J19" s="7">
        <v>2</v>
      </c>
      <c r="K19" s="7">
        <v>1</v>
      </c>
    </row>
    <row r="20" spans="1:11" ht="33" customHeight="1">
      <c r="A20" s="8" t="s">
        <v>62</v>
      </c>
      <c r="B20" s="2" t="s">
        <v>61</v>
      </c>
      <c r="C20" s="3" t="s">
        <v>89</v>
      </c>
      <c r="D20" s="4">
        <v>225</v>
      </c>
      <c r="E20" s="4">
        <v>5</v>
      </c>
      <c r="F20" s="4">
        <v>5</v>
      </c>
      <c r="G20" s="4">
        <v>20</v>
      </c>
      <c r="H20" s="4">
        <v>79</v>
      </c>
      <c r="I20" s="4">
        <v>113</v>
      </c>
      <c r="J20" s="4">
        <v>3</v>
      </c>
      <c r="K20" s="4">
        <v>1</v>
      </c>
    </row>
    <row r="21" spans="1:11" ht="33" customHeight="1">
      <c r="A21" s="9" t="s">
        <v>63</v>
      </c>
      <c r="B21" s="5" t="s">
        <v>64</v>
      </c>
      <c r="C21" s="6" t="s">
        <v>90</v>
      </c>
      <c r="D21" s="7">
        <v>225</v>
      </c>
      <c r="E21" s="7">
        <v>4</v>
      </c>
      <c r="F21" s="7">
        <v>7</v>
      </c>
      <c r="G21" s="7">
        <v>38</v>
      </c>
      <c r="H21" s="7">
        <v>95</v>
      </c>
      <c r="I21" s="7">
        <v>77</v>
      </c>
      <c r="J21" s="7">
        <v>4</v>
      </c>
      <c r="K21" s="7">
        <v>1</v>
      </c>
    </row>
    <row r="22" spans="1:11" ht="33" customHeight="1">
      <c r="A22" s="8" t="s">
        <v>65</v>
      </c>
      <c r="B22" s="2" t="s">
        <v>64</v>
      </c>
      <c r="C22" s="3" t="s">
        <v>91</v>
      </c>
      <c r="D22" s="4">
        <v>225</v>
      </c>
      <c r="E22" s="4">
        <v>6</v>
      </c>
      <c r="F22" s="4">
        <v>14</v>
      </c>
      <c r="G22" s="4">
        <v>37</v>
      </c>
      <c r="H22" s="4">
        <v>74</v>
      </c>
      <c r="I22" s="4">
        <v>89</v>
      </c>
      <c r="J22" s="4">
        <v>5</v>
      </c>
      <c r="K22" s="4">
        <v>1</v>
      </c>
    </row>
    <row r="23" spans="1:11" ht="33" customHeight="1">
      <c r="A23" s="9" t="s">
        <v>66</v>
      </c>
      <c r="B23" s="5" t="s">
        <v>64</v>
      </c>
      <c r="C23" s="6" t="s">
        <v>92</v>
      </c>
      <c r="D23" s="7">
        <v>225</v>
      </c>
      <c r="E23" s="7">
        <v>16</v>
      </c>
      <c r="F23" s="7">
        <v>29</v>
      </c>
      <c r="G23" s="7">
        <v>42</v>
      </c>
      <c r="H23" s="7">
        <v>44</v>
      </c>
      <c r="I23" s="7">
        <v>92</v>
      </c>
      <c r="J23" s="7">
        <v>2</v>
      </c>
      <c r="K23" s="7">
        <v>1</v>
      </c>
    </row>
    <row r="24" spans="1:11" ht="33" customHeight="1">
      <c r="A24" s="8" t="s">
        <v>67</v>
      </c>
      <c r="B24" s="2" t="s">
        <v>68</v>
      </c>
      <c r="C24" s="3" t="s">
        <v>93</v>
      </c>
      <c r="D24" s="4">
        <v>225</v>
      </c>
      <c r="E24" s="4">
        <v>5</v>
      </c>
      <c r="F24" s="4">
        <v>12</v>
      </c>
      <c r="G24" s="4">
        <v>33</v>
      </c>
      <c r="H24" s="4">
        <v>77</v>
      </c>
      <c r="I24" s="4">
        <v>97</v>
      </c>
      <c r="J24" s="4">
        <v>1</v>
      </c>
      <c r="K24" s="4">
        <v>1</v>
      </c>
    </row>
    <row r="25" spans="1:11" ht="33" customHeight="1">
      <c r="A25" s="9" t="s">
        <v>69</v>
      </c>
      <c r="B25" s="5" t="s">
        <v>68</v>
      </c>
      <c r="C25" s="6" t="s">
        <v>94</v>
      </c>
      <c r="D25" s="7">
        <v>225</v>
      </c>
      <c r="E25" s="7">
        <v>19</v>
      </c>
      <c r="F25" s="7">
        <v>27</v>
      </c>
      <c r="G25" s="7">
        <v>51</v>
      </c>
      <c r="H25" s="7">
        <v>57</v>
      </c>
      <c r="I25" s="7">
        <v>63</v>
      </c>
      <c r="J25" s="7">
        <v>8</v>
      </c>
      <c r="K25" s="7">
        <v>1</v>
      </c>
    </row>
    <row r="28" spans="1:11">
      <c r="A28" t="s">
        <v>77</v>
      </c>
    </row>
  </sheetData>
  <mergeCells count="1">
    <mergeCell ref="A1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pane ySplit="5" topLeftCell="A6" activePane="bottomLeft" state="frozen"/>
      <selection pane="bottomLeft" activeCell="C25" sqref="C6:C25"/>
    </sheetView>
  </sheetViews>
  <sheetFormatPr defaultRowHeight="14.25"/>
  <cols>
    <col min="1" max="1" width="9" customWidth="1"/>
    <col min="2" max="2" width="31" customWidth="1"/>
    <col min="3" max="3" width="65" customWidth="1"/>
    <col min="4" max="4" width="13" customWidth="1"/>
    <col min="5" max="5" width="14" customWidth="1"/>
    <col min="6" max="6" width="13" customWidth="1"/>
    <col min="7" max="7" width="15" customWidth="1"/>
    <col min="8" max="8" width="12" customWidth="1"/>
    <col min="9" max="9" width="15" customWidth="1"/>
    <col min="10" max="10" width="22" customWidth="1"/>
    <col min="11" max="11" width="19" customWidth="1"/>
  </cols>
  <sheetData>
    <row r="1" spans="1:11" ht="23.1" customHeight="1">
      <c r="A1" s="12" t="s">
        <v>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3.1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5" spans="1:11" ht="35.1" customHeight="1">
      <c r="A5" s="1" t="s">
        <v>29</v>
      </c>
      <c r="B5" s="1" t="s">
        <v>30</v>
      </c>
      <c r="C5" s="1" t="s">
        <v>31</v>
      </c>
      <c r="D5" s="1" t="s">
        <v>32</v>
      </c>
      <c r="E5" s="1" t="s">
        <v>72</v>
      </c>
      <c r="F5" s="1" t="s">
        <v>73</v>
      </c>
      <c r="G5" s="1" t="s">
        <v>74</v>
      </c>
      <c r="H5" s="1" t="s">
        <v>33</v>
      </c>
      <c r="I5" s="1" t="s">
        <v>34</v>
      </c>
      <c r="J5" s="1" t="s">
        <v>75</v>
      </c>
      <c r="K5" s="1" t="s">
        <v>35</v>
      </c>
    </row>
    <row r="6" spans="1:11" ht="33" customHeight="1">
      <c r="A6" s="8" t="s">
        <v>39</v>
      </c>
      <c r="B6" s="2" t="s">
        <v>40</v>
      </c>
      <c r="C6" s="3" t="s">
        <v>80</v>
      </c>
      <c r="D6" s="2">
        <v>225</v>
      </c>
      <c r="E6" s="10">
        <f>IFERROR('Response Counts'!E6/$D6,0)</f>
        <v>8.8888888888888889E-3</v>
      </c>
      <c r="F6" s="10">
        <f>IFERROR('Response Counts'!F6/$D6,0)</f>
        <v>8.8888888888888889E-3</v>
      </c>
      <c r="G6" s="10">
        <f>IFERROR('Response Counts'!G6/$D6,0)</f>
        <v>4.8888888888888891E-2</v>
      </c>
      <c r="H6" s="10">
        <f>IFERROR('Response Counts'!H6/$D6,0)</f>
        <v>0.24444444444444444</v>
      </c>
      <c r="I6" s="10">
        <f>IFERROR('Response Counts'!I6/$D6,0)</f>
        <v>0.67555555555555558</v>
      </c>
      <c r="J6" s="10">
        <f>IFERROR('Response Counts'!J6/$D6,0)</f>
        <v>1.3333333333333334E-2</v>
      </c>
      <c r="K6" s="10">
        <f t="shared" ref="K6:K25" si="0">H6+I6</f>
        <v>0.92</v>
      </c>
    </row>
    <row r="7" spans="1:11" ht="33" customHeight="1">
      <c r="A7" s="9" t="s">
        <v>41</v>
      </c>
      <c r="B7" s="5" t="s">
        <v>40</v>
      </c>
      <c r="C7" s="6" t="s">
        <v>81</v>
      </c>
      <c r="D7" s="5">
        <v>225</v>
      </c>
      <c r="E7" s="11">
        <f>IFERROR('Response Counts'!E7/$D7,0)</f>
        <v>0.04</v>
      </c>
      <c r="F7" s="11">
        <f>IFERROR('Response Counts'!F7/$D7,0)</f>
        <v>7.5555555555555556E-2</v>
      </c>
      <c r="G7" s="11">
        <f>IFERROR('Response Counts'!G7/$D7,0)</f>
        <v>0.16444444444444445</v>
      </c>
      <c r="H7" s="11">
        <f>IFERROR('Response Counts'!H7/$D7,0)</f>
        <v>0.25777777777777777</v>
      </c>
      <c r="I7" s="11">
        <f>IFERROR('Response Counts'!I7/$D7,0)</f>
        <v>0.45777777777777778</v>
      </c>
      <c r="J7" s="11">
        <f>IFERROR('Response Counts'!J7/$D7,0)</f>
        <v>4.4444444444444444E-3</v>
      </c>
      <c r="K7" s="11">
        <f t="shared" si="0"/>
        <v>0.7155555555555555</v>
      </c>
    </row>
    <row r="8" spans="1:11" ht="33" customHeight="1">
      <c r="A8" s="8" t="s">
        <v>42</v>
      </c>
      <c r="B8" s="2" t="s">
        <v>40</v>
      </c>
      <c r="C8" s="3" t="s">
        <v>82</v>
      </c>
      <c r="D8" s="2">
        <v>224</v>
      </c>
      <c r="E8" s="10">
        <f>IFERROR('Response Counts'!E8/$D8,0)</f>
        <v>3.125E-2</v>
      </c>
      <c r="F8" s="10">
        <f>IFERROR('Response Counts'!F8/$D8,0)</f>
        <v>3.5714285714285712E-2</v>
      </c>
      <c r="G8" s="10">
        <f>IFERROR('Response Counts'!G8/$D8,0)</f>
        <v>0.12946428571428573</v>
      </c>
      <c r="H8" s="10">
        <f>IFERROR('Response Counts'!H8/$D8,0)</f>
        <v>0.3169642857142857</v>
      </c>
      <c r="I8" s="10">
        <f>IFERROR('Response Counts'!I8/$D8,0)</f>
        <v>0.47767857142857145</v>
      </c>
      <c r="J8" s="10">
        <f>IFERROR('Response Counts'!J8/$D8,0)</f>
        <v>8.9285714285714281E-3</v>
      </c>
      <c r="K8" s="10">
        <f t="shared" si="0"/>
        <v>0.79464285714285721</v>
      </c>
    </row>
    <row r="9" spans="1:11" ht="33" customHeight="1">
      <c r="A9" s="9" t="s">
        <v>43</v>
      </c>
      <c r="B9" s="5" t="s">
        <v>40</v>
      </c>
      <c r="C9" s="6" t="s">
        <v>83</v>
      </c>
      <c r="D9" s="5">
        <v>226</v>
      </c>
      <c r="E9" s="11">
        <f>IFERROR('Response Counts'!E9/$D9,0)</f>
        <v>2.2123893805309734E-2</v>
      </c>
      <c r="F9" s="11">
        <f>IFERROR('Response Counts'!F9/$D9,0)</f>
        <v>8.8495575221238937E-2</v>
      </c>
      <c r="G9" s="11">
        <f>IFERROR('Response Counts'!G9/$D9,0)</f>
        <v>0.19469026548672566</v>
      </c>
      <c r="H9" s="11">
        <f>IFERROR('Response Counts'!H9/$D9,0)</f>
        <v>0.27433628318584069</v>
      </c>
      <c r="I9" s="11">
        <f>IFERROR('Response Counts'!I9/$D9,0)</f>
        <v>0.40265486725663718</v>
      </c>
      <c r="J9" s="11">
        <f>IFERROR('Response Counts'!J9/$D9,0)</f>
        <v>1.7699115044247787E-2</v>
      </c>
      <c r="K9" s="11">
        <f t="shared" si="0"/>
        <v>0.67699115044247793</v>
      </c>
    </row>
    <row r="10" spans="1:11" ht="33" customHeight="1">
      <c r="A10" s="8" t="s">
        <v>44</v>
      </c>
      <c r="B10" s="2" t="s">
        <v>45</v>
      </c>
      <c r="C10" s="3" t="s">
        <v>46</v>
      </c>
      <c r="D10" s="2">
        <v>225</v>
      </c>
      <c r="E10" s="10">
        <f>IFERROR('Response Counts'!E10/$D10,0)</f>
        <v>3.5555555555555556E-2</v>
      </c>
      <c r="F10" s="10">
        <f>IFERROR('Response Counts'!F10/$D10,0)</f>
        <v>6.222222222222222E-2</v>
      </c>
      <c r="G10" s="10">
        <f>IFERROR('Response Counts'!G10/$D10,0)</f>
        <v>0.20444444444444446</v>
      </c>
      <c r="H10" s="10">
        <f>IFERROR('Response Counts'!H10/$D10,0)</f>
        <v>0.33777777777777779</v>
      </c>
      <c r="I10" s="10">
        <f>IFERROR('Response Counts'!I10/$D10,0)</f>
        <v>0.3288888888888889</v>
      </c>
      <c r="J10" s="10">
        <f>IFERROR('Response Counts'!J10/$D10,0)</f>
        <v>3.111111111111111E-2</v>
      </c>
      <c r="K10" s="10">
        <f t="shared" si="0"/>
        <v>0.66666666666666674</v>
      </c>
    </row>
    <row r="11" spans="1:11" ht="33" customHeight="1">
      <c r="A11" s="9" t="s">
        <v>47</v>
      </c>
      <c r="B11" s="5" t="s">
        <v>45</v>
      </c>
      <c r="C11" s="6" t="s">
        <v>84</v>
      </c>
      <c r="D11" s="5">
        <v>224</v>
      </c>
      <c r="E11" s="11">
        <f>IFERROR('Response Counts'!E11/$D11,0)</f>
        <v>1.3392857142857142E-2</v>
      </c>
      <c r="F11" s="11">
        <f>IFERROR('Response Counts'!F11/$D11,0)</f>
        <v>4.4642857142857144E-2</v>
      </c>
      <c r="G11" s="11">
        <f>IFERROR('Response Counts'!G11/$D11,0)</f>
        <v>0.12946428571428573</v>
      </c>
      <c r="H11" s="11">
        <f>IFERROR('Response Counts'!H11/$D11,0)</f>
        <v>0.40625</v>
      </c>
      <c r="I11" s="11">
        <f>IFERROR('Response Counts'!I11/$D11,0)</f>
        <v>0.39732142857142855</v>
      </c>
      <c r="J11" s="11">
        <f>IFERROR('Response Counts'!J11/$D11,0)</f>
        <v>8.9285714285714281E-3</v>
      </c>
      <c r="K11" s="11">
        <f t="shared" si="0"/>
        <v>0.8035714285714286</v>
      </c>
    </row>
    <row r="12" spans="1:11" ht="33" customHeight="1">
      <c r="A12" s="8" t="s">
        <v>48</v>
      </c>
      <c r="B12" s="2" t="s">
        <v>45</v>
      </c>
      <c r="C12" s="3" t="s">
        <v>85</v>
      </c>
      <c r="D12" s="2">
        <v>224</v>
      </c>
      <c r="E12" s="10">
        <f>IFERROR('Response Counts'!E12/$D12,0)</f>
        <v>1.7857142857142856E-2</v>
      </c>
      <c r="F12" s="10">
        <f>IFERROR('Response Counts'!F12/$D12,0)</f>
        <v>4.9107142857142856E-2</v>
      </c>
      <c r="G12" s="10">
        <f>IFERROR('Response Counts'!G12/$D12,0)</f>
        <v>0.16517857142857142</v>
      </c>
      <c r="H12" s="10">
        <f>IFERROR('Response Counts'!H12/$D12,0)</f>
        <v>0.3169642857142857</v>
      </c>
      <c r="I12" s="10">
        <f>IFERROR('Response Counts'!I12/$D12,0)</f>
        <v>0.41964285714285715</v>
      </c>
      <c r="J12" s="10">
        <f>IFERROR('Response Counts'!J12/$D12,0)</f>
        <v>3.125E-2</v>
      </c>
      <c r="K12" s="10">
        <f t="shared" si="0"/>
        <v>0.73660714285714279</v>
      </c>
    </row>
    <row r="13" spans="1:11" ht="33" customHeight="1">
      <c r="A13" s="9" t="s">
        <v>49</v>
      </c>
      <c r="B13" s="5" t="s">
        <v>50</v>
      </c>
      <c r="C13" s="6" t="s">
        <v>51</v>
      </c>
      <c r="D13" s="5">
        <v>223</v>
      </c>
      <c r="E13" s="11">
        <f>IFERROR('Response Counts'!E13/$D13,0)</f>
        <v>9.8654708520179366E-2</v>
      </c>
      <c r="F13" s="11">
        <f>IFERROR('Response Counts'!F13/$D13,0)</f>
        <v>0.1210762331838565</v>
      </c>
      <c r="G13" s="11">
        <f>IFERROR('Response Counts'!G13/$D13,0)</f>
        <v>0.2914798206278027</v>
      </c>
      <c r="H13" s="11">
        <f>IFERROR('Response Counts'!H13/$D13,0)</f>
        <v>0.26905829596412556</v>
      </c>
      <c r="I13" s="11">
        <f>IFERROR('Response Counts'!I13/$D13,0)</f>
        <v>0.18834080717488788</v>
      </c>
      <c r="J13" s="11">
        <f>IFERROR('Response Counts'!J13/$D13,0)</f>
        <v>3.1390134529147982E-2</v>
      </c>
      <c r="K13" s="11">
        <f t="shared" si="0"/>
        <v>0.45739910313901344</v>
      </c>
    </row>
    <row r="14" spans="1:11" ht="33" customHeight="1">
      <c r="A14" s="8" t="s">
        <v>52</v>
      </c>
      <c r="B14" s="2" t="s">
        <v>50</v>
      </c>
      <c r="C14" s="3" t="s">
        <v>86</v>
      </c>
      <c r="D14" s="2">
        <v>225</v>
      </c>
      <c r="E14" s="10">
        <f>IFERROR('Response Counts'!E14/$D14,0)</f>
        <v>7.5555555555555556E-2</v>
      </c>
      <c r="F14" s="10">
        <f>IFERROR('Response Counts'!F14/$D14,0)</f>
        <v>0.11555555555555555</v>
      </c>
      <c r="G14" s="10">
        <f>IFERROR('Response Counts'!G14/$D14,0)</f>
        <v>0.3288888888888889</v>
      </c>
      <c r="H14" s="10">
        <f>IFERROR('Response Counts'!H14/$D14,0)</f>
        <v>0.26222222222222225</v>
      </c>
      <c r="I14" s="10">
        <f>IFERROR('Response Counts'!I14/$D14,0)</f>
        <v>0.18666666666666668</v>
      </c>
      <c r="J14" s="10">
        <f>IFERROR('Response Counts'!J14/$D14,0)</f>
        <v>3.111111111111111E-2</v>
      </c>
      <c r="K14" s="10">
        <f t="shared" si="0"/>
        <v>0.44888888888888889</v>
      </c>
    </row>
    <row r="15" spans="1:11" ht="33" customHeight="1">
      <c r="A15" s="9" t="s">
        <v>53</v>
      </c>
      <c r="B15" s="5" t="s">
        <v>50</v>
      </c>
      <c r="C15" s="6" t="s">
        <v>54</v>
      </c>
      <c r="D15" s="5">
        <v>225</v>
      </c>
      <c r="E15" s="11">
        <f>IFERROR('Response Counts'!E15/$D15,0)</f>
        <v>6.6666666666666666E-2</v>
      </c>
      <c r="F15" s="11">
        <f>IFERROR('Response Counts'!F15/$D15,0)</f>
        <v>0.15111111111111111</v>
      </c>
      <c r="G15" s="11">
        <f>IFERROR('Response Counts'!G15/$D15,0)</f>
        <v>0.37333333333333335</v>
      </c>
      <c r="H15" s="11">
        <f>IFERROR('Response Counts'!H15/$D15,0)</f>
        <v>0.24</v>
      </c>
      <c r="I15" s="11">
        <f>IFERROR('Response Counts'!I15/$D15,0)</f>
        <v>0.12444444444444444</v>
      </c>
      <c r="J15" s="11">
        <f>IFERROR('Response Counts'!J15/$D15,0)</f>
        <v>4.4444444444444446E-2</v>
      </c>
      <c r="K15" s="11">
        <f t="shared" si="0"/>
        <v>0.36444444444444446</v>
      </c>
    </row>
    <row r="16" spans="1:11" ht="33" customHeight="1">
      <c r="A16" s="8" t="s">
        <v>55</v>
      </c>
      <c r="B16" s="2" t="s">
        <v>50</v>
      </c>
      <c r="C16" s="3" t="s">
        <v>56</v>
      </c>
      <c r="D16" s="2">
        <v>224</v>
      </c>
      <c r="E16" s="10">
        <f>IFERROR('Response Counts'!E16/$D16,0)</f>
        <v>6.6964285714285712E-2</v>
      </c>
      <c r="F16" s="10">
        <f>IFERROR('Response Counts'!F16/$D16,0)</f>
        <v>9.375E-2</v>
      </c>
      <c r="G16" s="10">
        <f>IFERROR('Response Counts'!G16/$D16,0)</f>
        <v>0.25</v>
      </c>
      <c r="H16" s="10">
        <f>IFERROR('Response Counts'!H16/$D16,0)</f>
        <v>0.19196428571428573</v>
      </c>
      <c r="I16" s="10">
        <f>IFERROR('Response Counts'!I16/$D16,0)</f>
        <v>0.3705357142857143</v>
      </c>
      <c r="J16" s="10">
        <f>IFERROR('Response Counts'!J16/$D16,0)</f>
        <v>2.6785714285714284E-2</v>
      </c>
      <c r="K16" s="10">
        <f t="shared" si="0"/>
        <v>0.5625</v>
      </c>
    </row>
    <row r="17" spans="1:11" ht="33" customHeight="1">
      <c r="A17" s="9" t="s">
        <v>57</v>
      </c>
      <c r="B17" s="5" t="s">
        <v>50</v>
      </c>
      <c r="C17" s="6" t="s">
        <v>58</v>
      </c>
      <c r="D17" s="5">
        <v>224</v>
      </c>
      <c r="E17" s="11">
        <f>IFERROR('Response Counts'!E17/$D17,0)</f>
        <v>0.12946428571428573</v>
      </c>
      <c r="F17" s="11">
        <f>IFERROR('Response Counts'!F17/$D17,0)</f>
        <v>0.15178571428571427</v>
      </c>
      <c r="G17" s="11">
        <f>IFERROR('Response Counts'!G17/$D17,0)</f>
        <v>0.2767857142857143</v>
      </c>
      <c r="H17" s="11">
        <f>IFERROR('Response Counts'!H17/$D17,0)</f>
        <v>0.18303571428571427</v>
      </c>
      <c r="I17" s="11">
        <f>IFERROR('Response Counts'!I17/$D17,0)</f>
        <v>0.22767857142857142</v>
      </c>
      <c r="J17" s="11">
        <f>IFERROR('Response Counts'!J17/$D17,0)</f>
        <v>3.125E-2</v>
      </c>
      <c r="K17" s="11">
        <f t="shared" si="0"/>
        <v>0.4107142857142857</v>
      </c>
    </row>
    <row r="18" spans="1:11" ht="33" customHeight="1">
      <c r="A18" s="8" t="s">
        <v>59</v>
      </c>
      <c r="B18" s="2" t="s">
        <v>50</v>
      </c>
      <c r="C18" s="3" t="s">
        <v>87</v>
      </c>
      <c r="D18" s="2">
        <v>224</v>
      </c>
      <c r="E18" s="10">
        <f>IFERROR('Response Counts'!E18/$D18,0)</f>
        <v>6.6964285714285712E-2</v>
      </c>
      <c r="F18" s="10">
        <f>IFERROR('Response Counts'!F18/$D18,0)</f>
        <v>0.14732142857142858</v>
      </c>
      <c r="G18" s="10">
        <f>IFERROR('Response Counts'!G18/$D18,0)</f>
        <v>0.29017857142857145</v>
      </c>
      <c r="H18" s="10">
        <f>IFERROR('Response Counts'!H18/$D18,0)</f>
        <v>0.21428571428571427</v>
      </c>
      <c r="I18" s="10">
        <f>IFERROR('Response Counts'!I18/$D18,0)</f>
        <v>0.26785714285714285</v>
      </c>
      <c r="J18" s="10">
        <f>IFERROR('Response Counts'!J18/$D18,0)</f>
        <v>1.3392857142857142E-2</v>
      </c>
      <c r="K18" s="10">
        <f t="shared" si="0"/>
        <v>0.4821428571428571</v>
      </c>
    </row>
    <row r="19" spans="1:11" ht="33" customHeight="1">
      <c r="A19" s="9" t="s">
        <v>60</v>
      </c>
      <c r="B19" s="5" t="s">
        <v>61</v>
      </c>
      <c r="C19" s="6" t="s">
        <v>88</v>
      </c>
      <c r="D19" s="5">
        <v>225</v>
      </c>
      <c r="E19" s="11">
        <f>IFERROR('Response Counts'!E19/$D19,0)</f>
        <v>1.3333333333333334E-2</v>
      </c>
      <c r="F19" s="11">
        <f>IFERROR('Response Counts'!F19/$D19,0)</f>
        <v>3.5555555555555556E-2</v>
      </c>
      <c r="G19" s="11">
        <f>IFERROR('Response Counts'!G19/$D19,0)</f>
        <v>0.10222222222222223</v>
      </c>
      <c r="H19" s="11">
        <f>IFERROR('Response Counts'!H19/$D19,0)</f>
        <v>0.35555555555555557</v>
      </c>
      <c r="I19" s="11">
        <f>IFERROR('Response Counts'!I19/$D19,0)</f>
        <v>0.48444444444444446</v>
      </c>
      <c r="J19" s="11">
        <f>IFERROR('Response Counts'!J19/$D19,0)</f>
        <v>8.8888888888888889E-3</v>
      </c>
      <c r="K19" s="11">
        <f t="shared" si="0"/>
        <v>0.84000000000000008</v>
      </c>
    </row>
    <row r="20" spans="1:11" ht="33" customHeight="1">
      <c r="A20" s="8" t="s">
        <v>62</v>
      </c>
      <c r="B20" s="2" t="s">
        <v>61</v>
      </c>
      <c r="C20" s="3" t="s">
        <v>89</v>
      </c>
      <c r="D20" s="2">
        <v>225</v>
      </c>
      <c r="E20" s="10">
        <f>IFERROR('Response Counts'!E20/$D20,0)</f>
        <v>2.2222222222222223E-2</v>
      </c>
      <c r="F20" s="10">
        <f>IFERROR('Response Counts'!F20/$D20,0)</f>
        <v>2.2222222222222223E-2</v>
      </c>
      <c r="G20" s="10">
        <f>IFERROR('Response Counts'!G20/$D20,0)</f>
        <v>8.8888888888888892E-2</v>
      </c>
      <c r="H20" s="10">
        <f>IFERROR('Response Counts'!H20/$D20,0)</f>
        <v>0.3511111111111111</v>
      </c>
      <c r="I20" s="10">
        <f>IFERROR('Response Counts'!I20/$D20,0)</f>
        <v>0.50222222222222224</v>
      </c>
      <c r="J20" s="10">
        <f>IFERROR('Response Counts'!J20/$D20,0)</f>
        <v>1.3333333333333334E-2</v>
      </c>
      <c r="K20" s="10">
        <f t="shared" si="0"/>
        <v>0.85333333333333328</v>
      </c>
    </row>
    <row r="21" spans="1:11" ht="33" customHeight="1">
      <c r="A21" s="9" t="s">
        <v>63</v>
      </c>
      <c r="B21" s="5" t="s">
        <v>64</v>
      </c>
      <c r="C21" s="6" t="s">
        <v>90</v>
      </c>
      <c r="D21" s="5">
        <v>225</v>
      </c>
      <c r="E21" s="11">
        <f>IFERROR('Response Counts'!E21/$D21,0)</f>
        <v>1.7777777777777778E-2</v>
      </c>
      <c r="F21" s="11">
        <f>IFERROR('Response Counts'!F21/$D21,0)</f>
        <v>3.111111111111111E-2</v>
      </c>
      <c r="G21" s="11">
        <f>IFERROR('Response Counts'!G21/$D21,0)</f>
        <v>0.16888888888888889</v>
      </c>
      <c r="H21" s="11">
        <f>IFERROR('Response Counts'!H21/$D21,0)</f>
        <v>0.42222222222222222</v>
      </c>
      <c r="I21" s="11">
        <f>IFERROR('Response Counts'!I21/$D21,0)</f>
        <v>0.34222222222222221</v>
      </c>
      <c r="J21" s="11">
        <f>IFERROR('Response Counts'!J21/$D21,0)</f>
        <v>1.7777777777777778E-2</v>
      </c>
      <c r="K21" s="11">
        <f t="shared" si="0"/>
        <v>0.76444444444444448</v>
      </c>
    </row>
    <row r="22" spans="1:11" ht="33" customHeight="1">
      <c r="A22" s="8" t="s">
        <v>65</v>
      </c>
      <c r="B22" s="2" t="s">
        <v>64</v>
      </c>
      <c r="C22" s="3" t="s">
        <v>91</v>
      </c>
      <c r="D22" s="2">
        <v>225</v>
      </c>
      <c r="E22" s="10">
        <f>IFERROR('Response Counts'!E22/$D22,0)</f>
        <v>2.6666666666666668E-2</v>
      </c>
      <c r="F22" s="10">
        <f>IFERROR('Response Counts'!F22/$D22,0)</f>
        <v>6.222222222222222E-2</v>
      </c>
      <c r="G22" s="10">
        <f>IFERROR('Response Counts'!G22/$D22,0)</f>
        <v>0.16444444444444445</v>
      </c>
      <c r="H22" s="10">
        <f>IFERROR('Response Counts'!H22/$D22,0)</f>
        <v>0.3288888888888889</v>
      </c>
      <c r="I22" s="10">
        <f>IFERROR('Response Counts'!I22/$D22,0)</f>
        <v>0.39555555555555555</v>
      </c>
      <c r="J22" s="10">
        <f>IFERROR('Response Counts'!J22/$D22,0)</f>
        <v>2.2222222222222223E-2</v>
      </c>
      <c r="K22" s="10">
        <f t="shared" si="0"/>
        <v>0.72444444444444445</v>
      </c>
    </row>
    <row r="23" spans="1:11" ht="33" customHeight="1">
      <c r="A23" s="9" t="s">
        <v>66</v>
      </c>
      <c r="B23" s="5" t="s">
        <v>64</v>
      </c>
      <c r="C23" s="6" t="s">
        <v>92</v>
      </c>
      <c r="D23" s="5">
        <v>225</v>
      </c>
      <c r="E23" s="11">
        <f>IFERROR('Response Counts'!E23/$D23,0)</f>
        <v>7.1111111111111111E-2</v>
      </c>
      <c r="F23" s="11">
        <f>IFERROR('Response Counts'!F23/$D23,0)</f>
        <v>0.12888888888888889</v>
      </c>
      <c r="G23" s="11">
        <f>IFERROR('Response Counts'!G23/$D23,0)</f>
        <v>0.18666666666666668</v>
      </c>
      <c r="H23" s="11">
        <f>IFERROR('Response Counts'!H23/$D23,0)</f>
        <v>0.19555555555555557</v>
      </c>
      <c r="I23" s="11">
        <f>IFERROR('Response Counts'!I23/$D23,0)</f>
        <v>0.40888888888888891</v>
      </c>
      <c r="J23" s="11">
        <f>IFERROR('Response Counts'!J23/$D23,0)</f>
        <v>8.8888888888888889E-3</v>
      </c>
      <c r="K23" s="11">
        <f t="shared" si="0"/>
        <v>0.60444444444444445</v>
      </c>
    </row>
    <row r="24" spans="1:11" ht="33" customHeight="1">
      <c r="A24" s="8" t="s">
        <v>67</v>
      </c>
      <c r="B24" s="2" t="s">
        <v>68</v>
      </c>
      <c r="C24" s="3" t="s">
        <v>93</v>
      </c>
      <c r="D24" s="2">
        <v>225</v>
      </c>
      <c r="E24" s="10">
        <f>IFERROR('Response Counts'!E24/$D24,0)</f>
        <v>2.2222222222222223E-2</v>
      </c>
      <c r="F24" s="10">
        <f>IFERROR('Response Counts'!F24/$D24,0)</f>
        <v>5.3333333333333337E-2</v>
      </c>
      <c r="G24" s="10">
        <f>IFERROR('Response Counts'!G24/$D24,0)</f>
        <v>0.14666666666666667</v>
      </c>
      <c r="H24" s="10">
        <f>IFERROR('Response Counts'!H24/$D24,0)</f>
        <v>0.34222222222222221</v>
      </c>
      <c r="I24" s="10">
        <f>IFERROR('Response Counts'!I24/$D24,0)</f>
        <v>0.43111111111111111</v>
      </c>
      <c r="J24" s="10">
        <f>IFERROR('Response Counts'!J24/$D24,0)</f>
        <v>4.4444444444444444E-3</v>
      </c>
      <c r="K24" s="10">
        <f t="shared" si="0"/>
        <v>0.77333333333333332</v>
      </c>
    </row>
    <row r="25" spans="1:11" ht="33" customHeight="1">
      <c r="A25" s="9" t="s">
        <v>69</v>
      </c>
      <c r="B25" s="5" t="s">
        <v>68</v>
      </c>
      <c r="C25" s="6" t="s">
        <v>94</v>
      </c>
      <c r="D25" s="5">
        <v>225</v>
      </c>
      <c r="E25" s="11">
        <f>IFERROR('Response Counts'!E25/$D25,0)</f>
        <v>8.4444444444444447E-2</v>
      </c>
      <c r="F25" s="11">
        <f>IFERROR('Response Counts'!F25/$D25,0)</f>
        <v>0.12</v>
      </c>
      <c r="G25" s="11">
        <f>IFERROR('Response Counts'!G25/$D25,0)</f>
        <v>0.22666666666666666</v>
      </c>
      <c r="H25" s="11">
        <f>IFERROR('Response Counts'!H25/$D25,0)</f>
        <v>0.25333333333333335</v>
      </c>
      <c r="I25" s="11">
        <f>IFERROR('Response Counts'!I25/$D25,0)</f>
        <v>0.28000000000000003</v>
      </c>
      <c r="J25" s="11">
        <f>IFERROR('Response Counts'!J25/$D25,0)</f>
        <v>3.5555555555555556E-2</v>
      </c>
      <c r="K25" s="11">
        <f t="shared" si="0"/>
        <v>0.53333333333333344</v>
      </c>
    </row>
    <row r="28" spans="1:11">
      <c r="A28" t="s">
        <v>79</v>
      </c>
    </row>
  </sheetData>
  <mergeCells count="1">
    <mergeCell ref="A1:K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13dd1c7-22d1-431c-a46c-2d140b414506}" enabled="1" method="Standard" siteId="{2b077431-a3b0-4b1c-bb77-f66a1132da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Factor Summary</vt:lpstr>
      <vt:lpstr>Response Counts</vt:lpstr>
      <vt:lpstr>Response Percentages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Foster. Laura</dc:creator>
  <cp:lastModifiedBy>Foster. Laura</cp:lastModifiedBy>
  <dcterms:created xsi:type="dcterms:W3CDTF">2026-10-15T21:06:30Z</dcterms:created>
  <dcterms:modified xsi:type="dcterms:W3CDTF">2026-10-15T21:11:17Z</dcterms:modified>
</cp:coreProperties>
</file>